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1\Desktop\"/>
    </mc:Choice>
  </mc:AlternateContent>
  <xr:revisionPtr revIDLastSave="0" documentId="8_{30C540A7-606E-42DD-9CC2-8A5AFC97AF70}" xr6:coauthVersionLast="45" xr6:coauthVersionMax="45" xr10:uidLastSave="{00000000-0000-0000-0000-000000000000}"/>
  <bookViews>
    <workbookView xWindow="-120" yWindow="-120" windowWidth="29040" windowHeight="15840" xr2:uid="{E6526F31-A158-4F06-9AA8-C6540A5D6551}"/>
  </bookViews>
  <sheets>
    <sheet name="Лист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30" i="1" l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5" i="1"/>
  <c r="H14" i="1"/>
  <c r="H13" i="1"/>
  <c r="H12" i="1"/>
  <c r="H11" i="1"/>
  <c r="H10" i="1"/>
  <c r="H9" i="1"/>
  <c r="H8" i="1"/>
  <c r="H7" i="1"/>
  <c r="N4" i="1"/>
  <c r="J28" i="1" s="1"/>
  <c r="K28" i="1" s="1"/>
  <c r="N3" i="1"/>
  <c r="N2" i="1"/>
  <c r="N1" i="1"/>
  <c r="J29" i="1" l="1"/>
  <c r="K29" i="1" s="1"/>
  <c r="J30" i="1"/>
  <c r="K30" i="1" s="1"/>
  <c r="J7" i="1"/>
  <c r="K7" i="1" s="1"/>
  <c r="N7" i="1" s="1"/>
  <c r="J8" i="1"/>
  <c r="K8" i="1" s="1"/>
  <c r="N8" i="1" s="1"/>
  <c r="J9" i="1"/>
  <c r="K9" i="1" s="1"/>
  <c r="N9" i="1" s="1"/>
  <c r="J10" i="1"/>
  <c r="K10" i="1" s="1"/>
  <c r="N10" i="1" s="1"/>
  <c r="J11" i="1"/>
  <c r="K11" i="1" s="1"/>
  <c r="N11" i="1" s="1"/>
  <c r="J12" i="1"/>
  <c r="K12" i="1" s="1"/>
  <c r="N12" i="1" s="1"/>
  <c r="J13" i="1"/>
  <c r="K13" i="1" s="1"/>
  <c r="N13" i="1" s="1"/>
  <c r="J14" i="1"/>
  <c r="K14" i="1" s="1"/>
  <c r="N14" i="1" s="1"/>
  <c r="J15" i="1"/>
  <c r="K15" i="1" s="1"/>
  <c r="N15" i="1" s="1"/>
  <c r="J16" i="1"/>
  <c r="K16" i="1" s="1"/>
  <c r="N16" i="1" s="1"/>
  <c r="J17" i="1"/>
  <c r="K17" i="1" s="1"/>
  <c r="N17" i="1" s="1"/>
  <c r="J18" i="1"/>
  <c r="K18" i="1" s="1"/>
  <c r="N18" i="1" s="1"/>
  <c r="J19" i="1"/>
  <c r="K19" i="1" s="1"/>
  <c r="N19" i="1" s="1"/>
  <c r="J20" i="1"/>
  <c r="K20" i="1" s="1"/>
  <c r="N20" i="1" s="1"/>
  <c r="J21" i="1"/>
  <c r="K21" i="1" s="1"/>
  <c r="N21" i="1" s="1"/>
  <c r="J22" i="1"/>
  <c r="K22" i="1" s="1"/>
  <c r="N22" i="1" s="1"/>
  <c r="J23" i="1"/>
  <c r="K23" i="1" s="1"/>
  <c r="N23" i="1" s="1"/>
  <c r="J24" i="1"/>
  <c r="K24" i="1" s="1"/>
  <c r="N24" i="1" s="1"/>
  <c r="J25" i="1"/>
  <c r="K25" i="1" s="1"/>
  <c r="N25" i="1" s="1"/>
  <c r="J26" i="1"/>
  <c r="K26" i="1" s="1"/>
  <c r="N26" i="1" s="1"/>
  <c r="J27" i="1"/>
  <c r="K27" i="1" s="1"/>
  <c r="N27" i="1" s="1"/>
  <c r="N31" i="1" l="1"/>
  <c r="H16" i="1"/>
</calcChain>
</file>

<file path=xl/sharedStrings.xml><?xml version="1.0" encoding="utf-8"?>
<sst xmlns="http://schemas.openxmlformats.org/spreadsheetml/2006/main" count="88" uniqueCount="85">
  <si>
    <t>Прайс-лист
Полупромышленная серия циркуляционных насосов</t>
  </si>
  <si>
    <t>НА ГЛАВНУЮ</t>
  </si>
  <si>
    <t>Сумма заказа, руб.</t>
  </si>
  <si>
    <t>Вес итого, кг</t>
  </si>
  <si>
    <t>Объем итого, м3</t>
  </si>
  <si>
    <t>1 у.е. =</t>
  </si>
  <si>
    <t>Оптовая скидка*</t>
  </si>
  <si>
    <t>Наименование</t>
  </si>
  <si>
    <t>Артикул</t>
  </si>
  <si>
    <t>Фото</t>
  </si>
  <si>
    <t>Мощность, Вт</t>
  </si>
  <si>
    <t>Напор макс, м</t>
  </si>
  <si>
    <t>Производительность макс, л/мин</t>
  </si>
  <si>
    <t>Описание</t>
  </si>
  <si>
    <t>Цена ОПТ, у. е.</t>
  </si>
  <si>
    <t>Цена розница, у.е.</t>
  </si>
  <si>
    <t>Цена розница, руб.</t>
  </si>
  <si>
    <t>Цена ОПТ (ВАША ЦЕНА), руб.</t>
  </si>
  <si>
    <t>Кратность тр. уп., шт.</t>
  </si>
  <si>
    <t>Заказ кол-во, шт.*</t>
  </si>
  <si>
    <t>Сумма, руб., в т.ч. НДС</t>
  </si>
  <si>
    <t>Промышленный циркуляционный насос GRS40/10F</t>
  </si>
  <si>
    <t>GRS40/10F</t>
  </si>
  <si>
    <t>Высоконапорный фланцевый циркуляционный насос для систем отопления. Питание 3 фазы 380 В.Обмотка медь. Гарантия 3 года</t>
  </si>
  <si>
    <t>Промышленный циркуляционный насос GRS50/12F</t>
  </si>
  <si>
    <t>GRS50/12F</t>
  </si>
  <si>
    <t>Промышленный циркуляционный насос GRS65/11F</t>
  </si>
  <si>
    <t>GRS65/11F</t>
  </si>
  <si>
    <t>Промышленный циркуляционный насос GRS32/12-М</t>
  </si>
  <si>
    <t>GRS32/12-М</t>
  </si>
  <si>
    <t>Высоконапорный резьбовой односкоростной циркуляционный насос для систем отопления. Питание 1 фаза 220 В.Обмотка медь. Гарантия 3 года</t>
  </si>
  <si>
    <t>Промышленный циркуляционный насос GRS25/12-M</t>
  </si>
  <si>
    <t>GRS25/12-M</t>
  </si>
  <si>
    <t>Промышленный циркуляционный насос GRS25/14-M</t>
  </si>
  <si>
    <t>GRS25/14-M</t>
  </si>
  <si>
    <t>Промышленный циркуляционный насос GRS32/17-M</t>
  </si>
  <si>
    <t>GRS32/17-M</t>
  </si>
  <si>
    <t>Промышленный циркуляционный насос GRS40/10F-М</t>
  </si>
  <si>
    <t>GRS40/10F-М</t>
  </si>
  <si>
    <t>Высоконапорный фланцевый циркуляционный насос для систем отопления. Питание 1 фаза 220 В.Обмотка медь. Гарантия 3 года</t>
  </si>
  <si>
    <t>Промышленный циркуляционный насос GRS40/12F</t>
  </si>
  <si>
    <t>GRS40/12F</t>
  </si>
  <si>
    <t>Промышленный циркуляционный насос GRS40/14F-М</t>
  </si>
  <si>
    <t>GRS40/14F-М</t>
  </si>
  <si>
    <t>Промышленный циркуляционный насос GRS50/12F-М</t>
  </si>
  <si>
    <t>GRS50/12F-М</t>
  </si>
  <si>
    <t>Промышленный циркуляционный насос GRS50/15F-М</t>
  </si>
  <si>
    <t>GRS50/15F-М</t>
  </si>
  <si>
    <t>Фланцевый циркуляционный насос с чатотным управлением STAR-PX1(40/10F-220)</t>
  </si>
  <si>
    <t>STAR-PX1 DN40</t>
  </si>
  <si>
    <t>18-340</t>
  </si>
  <si>
    <t xml:space="preserve">Фланцевый циркуляционный насос с чатотным управлением. Индикатор мощности.Режимы: автоматическая регулировки частоты вращения,пропорционального и постоянного давления, фиксированный и ночной режим. Гарантия: 3 года. </t>
  </si>
  <si>
    <t>Фланцевый циркуляционный насос с чатотным управлением STAR40/12F-220</t>
  </si>
  <si>
    <t>STAR40/12F-220</t>
  </si>
  <si>
    <t>18-630</t>
  </si>
  <si>
    <t>Фланцевый циркуляционный насос с чатотным управлением STAR40/15F-220</t>
  </si>
  <si>
    <t>STAR40/15F-220</t>
  </si>
  <si>
    <t>18-790</t>
  </si>
  <si>
    <t>Фланцевый циркуляционный насос с чатотным управлениемSTAR40/18F-220</t>
  </si>
  <si>
    <t>STAR40/18F-220</t>
  </si>
  <si>
    <t>18-900</t>
  </si>
  <si>
    <t>Фланцевый циркуляционный насос с чатотным управлением STAR-PX2 (50/12F-280)</t>
  </si>
  <si>
    <t>STAR-PX2 DN50</t>
  </si>
  <si>
    <t>20-560</t>
  </si>
  <si>
    <t>Фланцевый циркуляционный насос с чатотным управлением STAR50/12F-280N</t>
  </si>
  <si>
    <t>STAR50/12F-280N</t>
  </si>
  <si>
    <t>20-820</t>
  </si>
  <si>
    <t>Фланцевый циркуляционный насос с чатотным управлением STAR50/15F-280</t>
  </si>
  <si>
    <t>STAR50/15F-280</t>
  </si>
  <si>
    <t>20-990</t>
  </si>
  <si>
    <t>Фланцевый циркуляционный насос с чатотным управлением STAR50/18F-280</t>
  </si>
  <si>
    <t>STAR50/18F-280</t>
  </si>
  <si>
    <t>20-1000</t>
  </si>
  <si>
    <t>Фланцевый циркуляционный насос с чатотным управлением STAR-PX3 (65/15F-340)</t>
  </si>
  <si>
    <t>STAR-PX3 DN65</t>
  </si>
  <si>
    <t>20-1300</t>
  </si>
  <si>
    <t>НОВИНКА!!  Фланцевый циркуляционный насос с чатотным управлением STAR40/10F-220</t>
  </si>
  <si>
    <t>STAR40/10F-220-WI-FI</t>
  </si>
  <si>
    <t xml:space="preserve">Фланцевый циркуляционный насос с чатотным управлением и диспетчеризацией по WI-FI. Индикатор мощности.Режимы: автоматическая регулировки частоты вращения,пропорционального и постоянного давления, фиксированный и ночной режим. Гарантия: 3 года. </t>
  </si>
  <si>
    <t>НОВИНКА!!  Фланцевый циркуляционный насос с чатотным управлением STAR50/12F-280</t>
  </si>
  <si>
    <t>STAR50/12F-280-WI-FI</t>
  </si>
  <si>
    <t>НОВИНКА!!  Фланцевый циркуляционный насос с чатотным управлением STAR65/15F-340</t>
  </si>
  <si>
    <t>STAR65/15F-340-WI-FI</t>
  </si>
  <si>
    <t>Итого</t>
  </si>
  <si>
    <t>*размер скидки уточняйте у вашего менеджера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</si>
</sst>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$-409]#\ ##0.00;\-[$$-409]#\ ##0.00"/>
    <numFmt numFmtId="165" formatCode="_-* #\ ##0\ [$₽-419]_-;\-* #\ ##0\ [$₽-419]_-;_-* &quot;-&quot;??\ [$₽-419]_-;_-@_-"/>
  </numFmts>
  <fonts count="11" x14ac:knownFonts="1"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24"/>
      <name val="Calibri"/>
      <charset val="204"/>
      <scheme val="minor"/>
    </font>
    <font>
      <b/>
      <sz val="12"/>
      <name val="Calibri"/>
      <charset val="204"/>
      <scheme val="minor"/>
    </font>
    <font>
      <u/>
      <sz val="11"/>
      <color rgb="FF800080"/>
      <name val="Calibri"/>
      <charset val="204"/>
      <scheme val="minor"/>
    </font>
    <font>
      <b/>
      <sz val="11"/>
      <color theme="0"/>
      <name val="Calibri"/>
      <charset val="204"/>
      <scheme val="minor"/>
    </font>
    <font>
      <sz val="11"/>
      <name val="Calibri"/>
      <charset val="204"/>
      <scheme val="minor"/>
    </font>
    <font>
      <b/>
      <sz val="11"/>
      <name val="Calibri"/>
      <charset val="204"/>
      <scheme val="minor"/>
    </font>
    <font>
      <sz val="12"/>
      <name val="Calibri"/>
      <charset val="204"/>
      <scheme val="minor"/>
    </font>
    <font>
      <b/>
      <sz val="12"/>
      <color theme="0"/>
      <name val="Calibri"/>
      <charset val="204"/>
      <scheme val="minor"/>
    </font>
    <font>
      <sz val="12"/>
      <color rgb="FFFF0000"/>
      <name val="Calibri"/>
      <charset val="204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28E57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A4149"/>
        <bgColor indexed="64"/>
      </patternFill>
    </fill>
    <fill>
      <patternFill patternType="solid">
        <fgColor theme="7" tint="0.59999389629810485"/>
        <bgColor indexed="64"/>
      </patternFill>
    </fill>
  </fills>
  <borders count="5">
    <border>
      <left/>
      <right/>
      <top/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48">
    <xf numFmtId="0" fontId="0" fillId="0" borderId="0" xfId="0"/>
    <xf numFmtId="0" fontId="2" fillId="0" borderId="0" xfId="0" applyFon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0" fontId="4" fillId="2" borderId="0" xfId="1" applyFont="1" applyFill="1" applyAlignment="1">
      <alignment horizontal="center" vertical="center" wrapText="1"/>
    </xf>
    <xf numFmtId="0" fontId="5" fillId="3" borderId="1" xfId="0" applyFont="1" applyFill="1" applyBorder="1" applyAlignment="1">
      <alignment horizontal="left"/>
    </xf>
    <xf numFmtId="165" fontId="6" fillId="2" borderId="1" xfId="0" applyNumberFormat="1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right"/>
    </xf>
    <xf numFmtId="0" fontId="5" fillId="3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 applyProtection="1">
      <alignment horizontal="right" vertical="center"/>
      <protection locked="0"/>
    </xf>
    <xf numFmtId="0" fontId="5" fillId="3" borderId="2" xfId="0" applyFont="1" applyFill="1" applyBorder="1" applyAlignment="1">
      <alignment horizontal="left" vertical="center"/>
    </xf>
    <xf numFmtId="9" fontId="6" fillId="0" borderId="2" xfId="0" applyNumberFormat="1" applyFont="1" applyBorder="1" applyAlignment="1" applyProtection="1">
      <alignment horizontal="right" vertical="center"/>
      <protection locked="0" hidden="1"/>
    </xf>
    <xf numFmtId="0" fontId="7" fillId="4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164" fontId="3" fillId="6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165" fontId="8" fillId="0" borderId="1" xfId="0" applyNumberFormat="1" applyFont="1" applyBorder="1" applyAlignment="1">
      <alignment horizontal="center" vertical="center"/>
    </xf>
    <xf numFmtId="165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 shrinkToFit="1"/>
    </xf>
    <xf numFmtId="2" fontId="3" fillId="2" borderId="1" xfId="0" applyNumberFormat="1" applyFont="1" applyFill="1" applyBorder="1" applyAlignment="1">
      <alignment horizontal="center" vertical="center"/>
    </xf>
    <xf numFmtId="164" fontId="3" fillId="6" borderId="1" xfId="0" applyNumberFormat="1" applyFont="1" applyFill="1" applyBorder="1" applyAlignment="1">
      <alignment horizontal="center" vertical="center"/>
    </xf>
    <xf numFmtId="165" fontId="3" fillId="0" borderId="1" xfId="0" applyNumberFormat="1" applyFont="1" applyBorder="1" applyAlignment="1">
      <alignment horizontal="center" vertical="center"/>
    </xf>
    <xf numFmtId="165" fontId="9" fillId="3" borderId="1" xfId="0" applyNumberFormat="1" applyFont="1" applyFill="1" applyBorder="1" applyAlignment="1">
      <alignment horizontal="left" vertical="center"/>
    </xf>
    <xf numFmtId="0" fontId="6" fillId="7" borderId="1" xfId="0" applyFont="1" applyFill="1" applyBorder="1" applyAlignment="1" applyProtection="1">
      <alignment horizontal="center" vertical="center"/>
      <protection locked="0"/>
    </xf>
    <xf numFmtId="165" fontId="6" fillId="0" borderId="1" xfId="0" applyNumberFormat="1" applyFont="1" applyBorder="1" applyAlignment="1">
      <alignment horizontal="center" vertical="center"/>
    </xf>
    <xf numFmtId="165" fontId="6" fillId="0" borderId="2" xfId="0" applyNumberFormat="1" applyFont="1" applyBorder="1" applyAlignment="1">
      <alignment horizontal="center"/>
    </xf>
    <xf numFmtId="0" fontId="0" fillId="0" borderId="2" xfId="0" applyBorder="1" applyAlignment="1">
      <alignment horizontal="center" vertical="center" wrapText="1" shrinkToFit="1"/>
    </xf>
    <xf numFmtId="165" fontId="8" fillId="0" borderId="1" xfId="0" applyNumberFormat="1" applyFont="1" applyBorder="1" applyAlignment="1">
      <alignment horizontal="center" vertical="center" wrapText="1"/>
    </xf>
    <xf numFmtId="165" fontId="6" fillId="0" borderId="3" xfId="0" applyNumberFormat="1" applyFont="1" applyBorder="1" applyAlignment="1">
      <alignment horizontal="center"/>
    </xf>
    <xf numFmtId="0" fontId="0" fillId="0" borderId="3" xfId="0" applyBorder="1" applyAlignment="1">
      <alignment horizontal="center" vertical="center" wrapText="1" shrinkToFit="1"/>
    </xf>
    <xf numFmtId="165" fontId="6" fillId="0" borderId="4" xfId="0" applyNumberFormat="1" applyFont="1" applyBorder="1" applyAlignment="1">
      <alignment horizontal="center"/>
    </xf>
    <xf numFmtId="0" fontId="0" fillId="0" borderId="4" xfId="0" applyBorder="1" applyAlignment="1">
      <alignment horizontal="center" vertical="center" wrapText="1" shrinkToFit="1"/>
    </xf>
    <xf numFmtId="2" fontId="6" fillId="7" borderId="1" xfId="0" applyNumberFormat="1" applyFont="1" applyFill="1" applyBorder="1" applyAlignment="1" applyProtection="1">
      <alignment horizontal="center" vertical="center"/>
      <protection locked="0"/>
    </xf>
    <xf numFmtId="2" fontId="3" fillId="2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165" fontId="9" fillId="3" borderId="1" xfId="0" applyNumberFormat="1" applyFont="1" applyFill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164" fontId="3" fillId="6" borderId="4" xfId="0" applyNumberFormat="1" applyFont="1" applyFill="1" applyBorder="1" applyAlignment="1">
      <alignment horizontal="center" vertical="center"/>
    </xf>
    <xf numFmtId="0" fontId="6" fillId="7" borderId="4" xfId="0" applyFont="1" applyFill="1" applyBorder="1" applyAlignment="1" applyProtection="1">
      <alignment horizontal="center" vertical="center"/>
      <protection locked="0"/>
    </xf>
    <xf numFmtId="165" fontId="6" fillId="0" borderId="4" xfId="0" applyNumberFormat="1" applyFont="1" applyBorder="1" applyAlignment="1">
      <alignment horizontal="center" vertical="center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vertical="center" wrapText="1"/>
    </xf>
    <xf numFmtId="0" fontId="3" fillId="0" borderId="4" xfId="0" applyFont="1" applyBorder="1" applyAlignment="1">
      <alignment vertical="center" wrapText="1"/>
    </xf>
    <xf numFmtId="165" fontId="8" fillId="0" borderId="4" xfId="0" applyNumberFormat="1" applyFont="1" applyBorder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10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92075</xdr:colOff>
      <xdr:row>0</xdr:row>
      <xdr:rowOff>39370</xdr:rowOff>
    </xdr:from>
    <xdr:to>
      <xdr:col>0</xdr:col>
      <xdr:colOff>1118235</xdr:colOff>
      <xdr:row>4</xdr:row>
      <xdr:rowOff>97790</xdr:rowOff>
    </xdr:to>
    <xdr:pic>
      <xdr:nvPicPr>
        <xdr:cNvPr id="2" name="Рисунок 13">
          <a:extLst>
            <a:ext uri="{FF2B5EF4-FFF2-40B4-BE49-F238E27FC236}">
              <a16:creationId xmlns:a16="http://schemas.microsoft.com/office/drawing/2014/main" id="{5077ECA4-7DC4-46EC-A8BC-BC8727838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2075" y="39370"/>
          <a:ext cx="1026160" cy="82042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893445</xdr:colOff>
      <xdr:row>27</xdr:row>
      <xdr:rowOff>69215</xdr:rowOff>
    </xdr:from>
    <xdr:to>
      <xdr:col>2</xdr:col>
      <xdr:colOff>1903095</xdr:colOff>
      <xdr:row>27</xdr:row>
      <xdr:rowOff>801529</xdr:rowOff>
    </xdr:to>
    <xdr:pic>
      <xdr:nvPicPr>
        <xdr:cNvPr id="3" name="Изображение 7" descr="2.-Znachok-vaj-faya-1">
          <a:extLst>
            <a:ext uri="{FF2B5EF4-FFF2-40B4-BE49-F238E27FC236}">
              <a16:creationId xmlns:a16="http://schemas.microsoft.com/office/drawing/2014/main" id="{97C520F6-FBB8-4E70-AF17-40C770F7F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22670" y="10918190"/>
          <a:ext cx="1009650" cy="734695"/>
        </a:xfrm>
        <a:prstGeom prst="rect">
          <a:avLst/>
        </a:prstGeom>
      </xdr:spPr>
    </xdr:pic>
    <xdr:clientData/>
  </xdr:twoCellAnchor>
  <xdr:twoCellAnchor editAs="oneCell">
    <xdr:from>
      <xdr:col>2</xdr:col>
      <xdr:colOff>189865</xdr:colOff>
      <xdr:row>20</xdr:row>
      <xdr:rowOff>69850</xdr:rowOff>
    </xdr:from>
    <xdr:to>
      <xdr:col>2</xdr:col>
      <xdr:colOff>2455545</xdr:colOff>
      <xdr:row>24</xdr:row>
      <xdr:rowOff>140335</xdr:rowOff>
    </xdr:to>
    <xdr:pic>
      <xdr:nvPicPr>
        <xdr:cNvPr id="4" name="Изображение 8" descr="STAR-PX(STAR-F)">
          <a:extLst>
            <a:ext uri="{FF2B5EF4-FFF2-40B4-BE49-F238E27FC236}">
              <a16:creationId xmlns:a16="http://schemas.microsoft.com/office/drawing/2014/main" id="{BD35E6CF-1BBB-4488-8FDC-C1635ED41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5419090" y="7851775"/>
          <a:ext cx="2265680" cy="1746885"/>
        </a:xfrm>
        <a:prstGeom prst="rect">
          <a:avLst/>
        </a:prstGeom>
      </xdr:spPr>
    </xdr:pic>
    <xdr:clientData/>
  </xdr:twoCellAnchor>
  <xdr:twoCellAnchor editAs="oneCell">
    <xdr:from>
      <xdr:col>2</xdr:col>
      <xdr:colOff>221773</xdr:colOff>
      <xdr:row>27</xdr:row>
      <xdr:rowOff>671354</xdr:rowOff>
    </xdr:from>
    <xdr:to>
      <xdr:col>2</xdr:col>
      <xdr:colOff>2487453</xdr:colOff>
      <xdr:row>30</xdr:row>
      <xdr:rowOff>44132</xdr:rowOff>
    </xdr:to>
    <xdr:pic>
      <xdr:nvPicPr>
        <xdr:cNvPr id="5" name="Изображение 9" descr="STAR-PX(STAR-F)">
          <a:extLst>
            <a:ext uri="{FF2B5EF4-FFF2-40B4-BE49-F238E27FC236}">
              <a16:creationId xmlns:a16="http://schemas.microsoft.com/office/drawing/2014/main" id="{8279979A-A005-4307-BFCE-C5B61A9D6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5448617" y="13018135"/>
          <a:ext cx="2265680" cy="1777841"/>
        </a:xfrm>
        <a:prstGeom prst="rect">
          <a:avLst/>
        </a:prstGeom>
      </xdr:spPr>
    </xdr:pic>
    <xdr:clientData/>
  </xdr:twoCellAnchor>
  <xdr:twoCellAnchor editAs="oneCell">
    <xdr:from>
      <xdr:col>2</xdr:col>
      <xdr:colOff>570865</xdr:colOff>
      <xdr:row>6</xdr:row>
      <xdr:rowOff>64135</xdr:rowOff>
    </xdr:from>
    <xdr:to>
      <xdr:col>2</xdr:col>
      <xdr:colOff>2128520</xdr:colOff>
      <xdr:row>8</xdr:row>
      <xdr:rowOff>335756</xdr:rowOff>
    </xdr:to>
    <xdr:pic>
      <xdr:nvPicPr>
        <xdr:cNvPr id="6" name="Изображение 10" descr="GRS-F">
          <a:extLst>
            <a:ext uri="{FF2B5EF4-FFF2-40B4-BE49-F238E27FC236}">
              <a16:creationId xmlns:a16="http://schemas.microsoft.com/office/drawing/2014/main" id="{F3DFECB8-FF86-4EB6-87EB-FDBA5DF74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5800090" y="1254760"/>
          <a:ext cx="1557655" cy="1555115"/>
        </a:xfrm>
        <a:prstGeom prst="rect">
          <a:avLst/>
        </a:prstGeom>
      </xdr:spPr>
    </xdr:pic>
    <xdr:clientData/>
  </xdr:twoCellAnchor>
  <xdr:twoCellAnchor editAs="oneCell">
    <xdr:from>
      <xdr:col>2</xdr:col>
      <xdr:colOff>371317</xdr:colOff>
      <xdr:row>9</xdr:row>
      <xdr:rowOff>262573</xdr:rowOff>
    </xdr:from>
    <xdr:to>
      <xdr:col>2</xdr:col>
      <xdr:colOff>2320132</xdr:colOff>
      <xdr:row>12</xdr:row>
      <xdr:rowOff>409417</xdr:rowOff>
    </xdr:to>
    <xdr:pic>
      <xdr:nvPicPr>
        <xdr:cNvPr id="7" name="Изображение 11" descr="GRS-M">
          <a:extLst>
            <a:ext uri="{FF2B5EF4-FFF2-40B4-BE49-F238E27FC236}">
              <a16:creationId xmlns:a16="http://schemas.microsoft.com/office/drawing/2014/main" id="{CC776C27-4045-4486-A68E-1D952B8D0E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5598161" y="4263073"/>
          <a:ext cx="1948815" cy="1897063"/>
        </a:xfrm>
        <a:prstGeom prst="rect">
          <a:avLst/>
        </a:prstGeom>
      </xdr:spPr>
    </xdr:pic>
    <xdr:clientData/>
  </xdr:twoCellAnchor>
  <xdr:twoCellAnchor editAs="oneCell">
    <xdr:from>
      <xdr:col>2</xdr:col>
      <xdr:colOff>534352</xdr:colOff>
      <xdr:row>13</xdr:row>
      <xdr:rowOff>277971</xdr:rowOff>
    </xdr:from>
    <xdr:to>
      <xdr:col>2</xdr:col>
      <xdr:colOff>2131377</xdr:colOff>
      <xdr:row>17</xdr:row>
      <xdr:rowOff>205739</xdr:rowOff>
    </xdr:to>
    <xdr:pic>
      <xdr:nvPicPr>
        <xdr:cNvPr id="8" name="Изображение 12" descr="GRS-FM">
          <a:extLst>
            <a:ext uri="{FF2B5EF4-FFF2-40B4-BE49-F238E27FC236}">
              <a16:creationId xmlns:a16="http://schemas.microsoft.com/office/drawing/2014/main" id="{EE23D359-2C91-4CC7-B83D-8B135B539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>
                <a:alpha val="100000"/>
              </a:srgbClr>
            </a:clrFrom>
            <a:clrTo>
              <a:srgbClr val="FFFFFF">
                <a:alpha val="100000"/>
                <a:alpha val="0"/>
              </a:srgbClr>
            </a:clrTo>
          </a:clrChange>
        </a:blip>
        <a:stretch>
          <a:fillRect/>
        </a:stretch>
      </xdr:blipFill>
      <xdr:spPr>
        <a:xfrm>
          <a:off x="5761196" y="6719252"/>
          <a:ext cx="1597025" cy="15708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UMPMAN%202024%20&#1054;&#1073;&#1085;&#1086;&#1074;&#1083;&#1077;&#1085;&#1080;&#1077;%2024.04.2024%20&#1057;&#1078;&#1072;&#1090;&#1099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лавная"/>
      <sheetName val="Станции, дренаж, вибрация"/>
      <sheetName val="Скважинные насосы"/>
      <sheetName val="Циркуляция и повышения давления"/>
      <sheetName val="Полупромышленные"/>
      <sheetName val="NEW! Расширительные баки"/>
      <sheetName val="NEW!! Тросы, зажимы, кабель"/>
      <sheetName val="Принадлежности к насосам"/>
      <sheetName val="Автоматика Акваконтроль"/>
      <sheetName val="!Фильтры для насосов"/>
      <sheetName val="скидки"/>
    </sheetNames>
    <sheetDataSet>
      <sheetData sheetId="0">
        <row r="7">
          <cell r="C7">
            <v>96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ABBD0-4339-44D3-B6EB-3623C8D9C54E}">
  <dimension ref="A1:N32"/>
  <sheetViews>
    <sheetView tabSelected="1" zoomScale="80" zoomScaleNormal="80" workbookViewId="0">
      <selection activeCell="T9" sqref="T9"/>
    </sheetView>
  </sheetViews>
  <sheetFormatPr defaultColWidth="9.140625" defaultRowHeight="15" x14ac:dyDescent="0.25"/>
  <cols>
    <col min="1" max="1" width="56.5703125" style="47" customWidth="1"/>
    <col min="2" max="2" width="21.85546875" customWidth="1"/>
    <col min="3" max="3" width="37.5703125" customWidth="1"/>
    <col min="7" max="7" width="29.140625" customWidth="1"/>
    <col min="9" max="9" width="14.7109375" customWidth="1"/>
    <col min="10" max="10" width="13.85546875" customWidth="1"/>
    <col min="11" max="11" width="14.7109375" customWidth="1"/>
    <col min="12" max="12" width="10.5703125" customWidth="1"/>
    <col min="13" max="13" width="17.5703125" customWidth="1"/>
    <col min="14" max="14" width="18" customWidth="1"/>
  </cols>
  <sheetData>
    <row r="1" spans="1:14" ht="14.1" customHeight="1" thickTop="1" thickBot="1" x14ac:dyDescent="0.3">
      <c r="A1" s="1" t="s">
        <v>0</v>
      </c>
      <c r="B1" s="1"/>
      <c r="C1" s="1"/>
      <c r="D1" s="1"/>
      <c r="E1" s="1"/>
      <c r="F1" s="1"/>
      <c r="G1" s="1"/>
      <c r="H1" s="1"/>
      <c r="I1" s="2"/>
      <c r="J1" s="1"/>
      <c r="K1" s="1"/>
      <c r="L1" s="3" t="s">
        <v>1</v>
      </c>
      <c r="M1" s="4" t="s">
        <v>2</v>
      </c>
      <c r="N1" s="5">
        <f>N63</f>
        <v>0</v>
      </c>
    </row>
    <row r="2" spans="1:14" ht="15.95" customHeight="1" thickTop="1" thickBot="1" x14ac:dyDescent="0.3">
      <c r="A2" s="1"/>
      <c r="B2" s="1"/>
      <c r="C2" s="1"/>
      <c r="D2" s="1"/>
      <c r="E2" s="1"/>
      <c r="F2" s="1"/>
      <c r="G2" s="1"/>
      <c r="H2" s="1"/>
      <c r="I2" s="2"/>
      <c r="J2" s="1"/>
      <c r="K2" s="1"/>
      <c r="L2" s="3"/>
      <c r="M2" s="4" t="s">
        <v>3</v>
      </c>
      <c r="N2" s="6">
        <f>R63</f>
        <v>0</v>
      </c>
    </row>
    <row r="3" spans="1:14" ht="15.95" customHeight="1" thickTop="1" thickBot="1" x14ac:dyDescent="0.3">
      <c r="A3" s="1"/>
      <c r="B3" s="1"/>
      <c r="C3" s="1"/>
      <c r="D3" s="1"/>
      <c r="E3" s="1"/>
      <c r="F3" s="1"/>
      <c r="G3" s="1"/>
      <c r="H3" s="1"/>
      <c r="I3" s="2"/>
      <c r="J3" s="1"/>
      <c r="K3" s="1"/>
      <c r="L3" s="3"/>
      <c r="M3" s="4" t="s">
        <v>4</v>
      </c>
      <c r="N3" s="6">
        <f>Q63</f>
        <v>0</v>
      </c>
    </row>
    <row r="4" spans="1:14" ht="15.75" customHeight="1" thickTop="1" thickBot="1" x14ac:dyDescent="0.3">
      <c r="A4" s="1"/>
      <c r="B4" s="1"/>
      <c r="C4" s="1"/>
      <c r="D4" s="1"/>
      <c r="E4" s="1"/>
      <c r="F4" s="1"/>
      <c r="G4" s="1"/>
      <c r="H4" s="1"/>
      <c r="I4" s="2"/>
      <c r="J4" s="1"/>
      <c r="K4" s="1"/>
      <c r="L4" s="3"/>
      <c r="M4" s="7" t="s">
        <v>5</v>
      </c>
      <c r="N4" s="8">
        <f>[1]Главная!C7</f>
        <v>96</v>
      </c>
    </row>
    <row r="5" spans="1:14" ht="17.100000000000001" customHeight="1" thickTop="1" thickBot="1" x14ac:dyDescent="0.3">
      <c r="A5" s="1"/>
      <c r="B5" s="1"/>
      <c r="C5" s="1"/>
      <c r="D5" s="1"/>
      <c r="E5" s="1"/>
      <c r="F5" s="1"/>
      <c r="G5" s="1"/>
      <c r="H5" s="1"/>
      <c r="I5" s="2"/>
      <c r="J5" s="1"/>
      <c r="K5" s="1"/>
      <c r="L5" s="3"/>
      <c r="M5" s="9" t="s">
        <v>6</v>
      </c>
      <c r="N5" s="10">
        <v>0.05</v>
      </c>
    </row>
    <row r="6" spans="1:14" ht="76.5" thickTop="1" thickBot="1" x14ac:dyDescent="0.3">
      <c r="A6" s="11" t="s">
        <v>7</v>
      </c>
      <c r="B6" s="11" t="s">
        <v>8</v>
      </c>
      <c r="C6" s="11" t="s">
        <v>9</v>
      </c>
      <c r="D6" s="11" t="s">
        <v>10</v>
      </c>
      <c r="E6" s="11" t="s">
        <v>11</v>
      </c>
      <c r="F6" s="11" t="s">
        <v>12</v>
      </c>
      <c r="G6" s="11" t="s">
        <v>13</v>
      </c>
      <c r="H6" s="12" t="s">
        <v>14</v>
      </c>
      <c r="I6" s="13" t="s">
        <v>15</v>
      </c>
      <c r="J6" s="11" t="s">
        <v>16</v>
      </c>
      <c r="K6" s="14" t="s">
        <v>17</v>
      </c>
      <c r="L6" s="11" t="s">
        <v>18</v>
      </c>
      <c r="M6" s="11" t="s">
        <v>19</v>
      </c>
      <c r="N6" s="11" t="s">
        <v>20</v>
      </c>
    </row>
    <row r="7" spans="1:14" ht="54" customHeight="1" thickTop="1" thickBot="1" x14ac:dyDescent="0.3">
      <c r="A7" s="15" t="s">
        <v>21</v>
      </c>
      <c r="B7" s="16" t="s">
        <v>22</v>
      </c>
      <c r="C7" s="17"/>
      <c r="D7" s="18">
        <v>550</v>
      </c>
      <c r="E7" s="18">
        <v>10</v>
      </c>
      <c r="F7" s="18">
        <v>300</v>
      </c>
      <c r="G7" s="19" t="s">
        <v>23</v>
      </c>
      <c r="H7" s="20">
        <f>I7*(1-N5)</f>
        <v>353.53299999999996</v>
      </c>
      <c r="I7" s="21">
        <v>372.14</v>
      </c>
      <c r="J7" s="22">
        <f>I7*N4</f>
        <v>35725.440000000002</v>
      </c>
      <c r="K7" s="23">
        <f>J7*(1-N5)</f>
        <v>33939.167999999998</v>
      </c>
      <c r="L7" s="18">
        <v>1</v>
      </c>
      <c r="M7" s="24"/>
      <c r="N7" s="25">
        <f>K7*M7</f>
        <v>0</v>
      </c>
    </row>
    <row r="8" spans="1:14" ht="44.25" customHeight="1" thickTop="1" thickBot="1" x14ac:dyDescent="0.3">
      <c r="A8" s="15" t="s">
        <v>24</v>
      </c>
      <c r="B8" s="16" t="s">
        <v>25</v>
      </c>
      <c r="C8" s="17"/>
      <c r="D8" s="18">
        <v>1100</v>
      </c>
      <c r="E8" s="18">
        <v>12</v>
      </c>
      <c r="F8" s="18">
        <v>420</v>
      </c>
      <c r="G8" s="19"/>
      <c r="H8" s="20">
        <f>I8*(1-N5)</f>
        <v>398.88599999999997</v>
      </c>
      <c r="I8" s="21">
        <v>419.88</v>
      </c>
      <c r="J8" s="22">
        <f>I8*N4</f>
        <v>40308.479999999996</v>
      </c>
      <c r="K8" s="23">
        <f>J8*(1-N5)</f>
        <v>38293.055999999997</v>
      </c>
      <c r="L8" s="18">
        <v>1</v>
      </c>
      <c r="M8" s="24"/>
      <c r="N8" s="25">
        <f>M8*K8</f>
        <v>0</v>
      </c>
    </row>
    <row r="9" spans="1:14" ht="62.25" customHeight="1" thickTop="1" thickBot="1" x14ac:dyDescent="0.3">
      <c r="A9" s="15" t="s">
        <v>26</v>
      </c>
      <c r="B9" s="16" t="s">
        <v>27</v>
      </c>
      <c r="C9" s="17"/>
      <c r="D9" s="18">
        <v>1500</v>
      </c>
      <c r="E9" s="18">
        <v>11</v>
      </c>
      <c r="F9" s="18">
        <v>750</v>
      </c>
      <c r="G9" s="19"/>
      <c r="H9" s="20">
        <f>I9*(1-N5)</f>
        <v>453.58699999999993</v>
      </c>
      <c r="I9" s="21">
        <v>477.46</v>
      </c>
      <c r="J9" s="22">
        <f>I9*N4</f>
        <v>45836.159999999996</v>
      </c>
      <c r="K9" s="23">
        <f>J9*(1-N5)</f>
        <v>43544.351999999992</v>
      </c>
      <c r="L9" s="18">
        <v>1</v>
      </c>
      <c r="M9" s="24"/>
      <c r="N9" s="25">
        <f>K9*M9</f>
        <v>0</v>
      </c>
    </row>
    <row r="10" spans="1:14" ht="44.25" customHeight="1" thickTop="1" thickBot="1" x14ac:dyDescent="0.3">
      <c r="A10" s="15" t="s">
        <v>28</v>
      </c>
      <c r="B10" s="16" t="s">
        <v>29</v>
      </c>
      <c r="C10" s="26"/>
      <c r="D10" s="18">
        <v>370</v>
      </c>
      <c r="E10" s="18">
        <v>12</v>
      </c>
      <c r="F10" s="18">
        <v>135</v>
      </c>
      <c r="G10" s="27" t="s">
        <v>30</v>
      </c>
      <c r="H10" s="20">
        <f>I10*(1-N5)</f>
        <v>210.2825</v>
      </c>
      <c r="I10" s="21">
        <v>221.35</v>
      </c>
      <c r="J10" s="22">
        <f>I10*N4</f>
        <v>21249.599999999999</v>
      </c>
      <c r="K10" s="23">
        <f>J10*(1-N5)</f>
        <v>20187.12</v>
      </c>
      <c r="L10" s="18">
        <v>1</v>
      </c>
      <c r="M10" s="24"/>
      <c r="N10" s="25">
        <f t="shared" ref="N10:N26" si="0">M10*K10</f>
        <v>0</v>
      </c>
    </row>
    <row r="11" spans="1:14" ht="44.25" customHeight="1" thickTop="1" thickBot="1" x14ac:dyDescent="0.3">
      <c r="A11" s="28" t="s">
        <v>31</v>
      </c>
      <c r="B11" s="16" t="s">
        <v>32</v>
      </c>
      <c r="C11" s="29"/>
      <c r="D11" s="18">
        <v>370</v>
      </c>
      <c r="E11" s="18">
        <v>12</v>
      </c>
      <c r="F11" s="18">
        <v>100</v>
      </c>
      <c r="G11" s="30"/>
      <c r="H11" s="20">
        <f>I11*(1-N5)</f>
        <v>157.70943065693405</v>
      </c>
      <c r="I11" s="21">
        <v>166.00992700729901</v>
      </c>
      <c r="J11" s="22">
        <f>I11*N4</f>
        <v>15936.952992700706</v>
      </c>
      <c r="K11" s="23">
        <f>J11*(1-N5)</f>
        <v>15140.10534306567</v>
      </c>
      <c r="L11" s="18">
        <v>1</v>
      </c>
      <c r="M11" s="24"/>
      <c r="N11" s="25">
        <f t="shared" si="0"/>
        <v>0</v>
      </c>
    </row>
    <row r="12" spans="1:14" ht="49.5" customHeight="1" thickTop="1" thickBot="1" x14ac:dyDescent="0.3">
      <c r="A12" s="28" t="s">
        <v>33</v>
      </c>
      <c r="B12" s="16" t="s">
        <v>34</v>
      </c>
      <c r="C12" s="29"/>
      <c r="D12" s="18">
        <v>550</v>
      </c>
      <c r="E12" s="18">
        <v>14</v>
      </c>
      <c r="F12" s="18">
        <v>114</v>
      </c>
      <c r="G12" s="30"/>
      <c r="H12" s="20">
        <f>I12*(1-N5)</f>
        <v>176.24233576642291</v>
      </c>
      <c r="I12" s="21">
        <v>185.51824817518201</v>
      </c>
      <c r="J12" s="22">
        <f>I12*N4</f>
        <v>17809.751824817475</v>
      </c>
      <c r="K12" s="23">
        <f>J12*(1-N5)</f>
        <v>16919.2642335766</v>
      </c>
      <c r="L12" s="18">
        <v>1</v>
      </c>
      <c r="M12" s="24"/>
      <c r="N12" s="25">
        <f t="shared" si="0"/>
        <v>0</v>
      </c>
    </row>
    <row r="13" spans="1:14" ht="54" customHeight="1" thickTop="1" thickBot="1" x14ac:dyDescent="0.3">
      <c r="A13" s="28" t="s">
        <v>35</v>
      </c>
      <c r="B13" s="16" t="s">
        <v>36</v>
      </c>
      <c r="C13" s="31"/>
      <c r="D13" s="18">
        <v>700</v>
      </c>
      <c r="E13" s="18">
        <v>17</v>
      </c>
      <c r="F13" s="18">
        <v>167</v>
      </c>
      <c r="G13" s="32"/>
      <c r="H13" s="20">
        <f>I13*(1-N5)</f>
        <v>244.14306569343063</v>
      </c>
      <c r="I13" s="21">
        <v>256.99270072992698</v>
      </c>
      <c r="J13" s="22">
        <f>I13*N4</f>
        <v>24671.299270072988</v>
      </c>
      <c r="K13" s="23">
        <f>J13*(1-N5)</f>
        <v>23437.734306569339</v>
      </c>
      <c r="L13" s="18">
        <v>1</v>
      </c>
      <c r="M13" s="24"/>
      <c r="N13" s="25">
        <f t="shared" si="0"/>
        <v>0</v>
      </c>
    </row>
    <row r="14" spans="1:14" ht="40.5" customHeight="1" thickTop="1" thickBot="1" x14ac:dyDescent="0.3">
      <c r="A14" s="15" t="s">
        <v>37</v>
      </c>
      <c r="B14" s="16" t="s">
        <v>38</v>
      </c>
      <c r="C14" s="17"/>
      <c r="D14" s="18">
        <v>550</v>
      </c>
      <c r="E14" s="18">
        <v>10</v>
      </c>
      <c r="F14" s="18">
        <v>300</v>
      </c>
      <c r="G14" s="19" t="s">
        <v>39</v>
      </c>
      <c r="H14" s="20">
        <f>I14*(1-N5)</f>
        <v>334.93199999999996</v>
      </c>
      <c r="I14" s="21">
        <v>352.56</v>
      </c>
      <c r="J14" s="22">
        <f>I14*N4</f>
        <v>33845.760000000002</v>
      </c>
      <c r="K14" s="23">
        <f>J14*(1-N5)</f>
        <v>32153.472000000002</v>
      </c>
      <c r="L14" s="18">
        <v>1</v>
      </c>
      <c r="M14" s="24"/>
      <c r="N14" s="25">
        <f t="shared" si="0"/>
        <v>0</v>
      </c>
    </row>
    <row r="15" spans="1:14" ht="25.5" customHeight="1" thickTop="1" thickBot="1" x14ac:dyDescent="0.3">
      <c r="A15" s="15" t="s">
        <v>40</v>
      </c>
      <c r="B15" s="16" t="s">
        <v>41</v>
      </c>
      <c r="C15" s="17"/>
      <c r="D15" s="18">
        <v>750</v>
      </c>
      <c r="E15" s="18">
        <v>12</v>
      </c>
      <c r="F15" s="18">
        <v>300</v>
      </c>
      <c r="G15" s="19"/>
      <c r="H15" s="20">
        <f>I15*(1-N5)</f>
        <v>359.47999999999996</v>
      </c>
      <c r="I15" s="21">
        <v>378.4</v>
      </c>
      <c r="J15" s="22">
        <f>I15*N4</f>
        <v>36326.399999999994</v>
      </c>
      <c r="K15" s="23">
        <f>J15*(1-N5)</f>
        <v>34510.079999999994</v>
      </c>
      <c r="L15" s="18">
        <v>1</v>
      </c>
      <c r="M15" s="24"/>
      <c r="N15" s="25">
        <f t="shared" si="0"/>
        <v>0</v>
      </c>
    </row>
    <row r="16" spans="1:14" ht="31.5" customHeight="1" thickTop="1" thickBot="1" x14ac:dyDescent="0.3">
      <c r="A16" s="15" t="s">
        <v>42</v>
      </c>
      <c r="B16" s="16" t="s">
        <v>43</v>
      </c>
      <c r="C16" s="17"/>
      <c r="D16" s="18">
        <v>550</v>
      </c>
      <c r="E16" s="18">
        <v>14</v>
      </c>
      <c r="F16" s="18">
        <v>165</v>
      </c>
      <c r="G16" s="19"/>
      <c r="H16" s="20">
        <f>I16*(1-N7)</f>
        <v>386.51</v>
      </c>
      <c r="I16" s="21">
        <v>386.51</v>
      </c>
      <c r="J16" s="22">
        <f>I16*N4</f>
        <v>37104.959999999999</v>
      </c>
      <c r="K16" s="23">
        <f>J16*(1-N5)</f>
        <v>35249.712</v>
      </c>
      <c r="L16" s="18">
        <v>1</v>
      </c>
      <c r="M16" s="24"/>
      <c r="N16" s="25">
        <f t="shared" si="0"/>
        <v>0</v>
      </c>
    </row>
    <row r="17" spans="1:14" ht="31.5" customHeight="1" thickTop="1" thickBot="1" x14ac:dyDescent="0.3">
      <c r="A17" s="15" t="s">
        <v>44</v>
      </c>
      <c r="B17" s="16" t="s">
        <v>45</v>
      </c>
      <c r="C17" s="17"/>
      <c r="D17" s="18">
        <v>1100</v>
      </c>
      <c r="E17" s="18">
        <v>12</v>
      </c>
      <c r="F17" s="18">
        <v>420</v>
      </c>
      <c r="G17" s="19"/>
      <c r="H17" s="20">
        <f>I17*(1-N5)</f>
        <v>398.88599999999997</v>
      </c>
      <c r="I17" s="21">
        <v>419.88</v>
      </c>
      <c r="J17" s="22">
        <f>I17*N4</f>
        <v>40308.479999999996</v>
      </c>
      <c r="K17" s="23">
        <f>J17*(1-N5)</f>
        <v>38293.055999999997</v>
      </c>
      <c r="L17" s="18">
        <v>1</v>
      </c>
      <c r="M17" s="24"/>
      <c r="N17" s="25">
        <f t="shared" si="0"/>
        <v>0</v>
      </c>
    </row>
    <row r="18" spans="1:14" ht="40.5" customHeight="1" thickTop="1" thickBot="1" x14ac:dyDescent="0.3">
      <c r="A18" s="15" t="s">
        <v>46</v>
      </c>
      <c r="B18" s="16" t="s">
        <v>47</v>
      </c>
      <c r="C18" s="17"/>
      <c r="D18" s="18">
        <v>1100</v>
      </c>
      <c r="E18" s="18">
        <v>15</v>
      </c>
      <c r="F18" s="18">
        <v>370</v>
      </c>
      <c r="G18" s="19"/>
      <c r="H18" s="20">
        <f>I18*(1-N5)</f>
        <v>401.90699999999998</v>
      </c>
      <c r="I18" s="21">
        <v>423.06</v>
      </c>
      <c r="J18" s="22">
        <f>I18*N4</f>
        <v>40613.760000000002</v>
      </c>
      <c r="K18" s="23">
        <f>J18*(1-N5)</f>
        <v>38583.072</v>
      </c>
      <c r="L18" s="18">
        <v>1</v>
      </c>
      <c r="M18" s="24"/>
      <c r="N18" s="25">
        <f t="shared" si="0"/>
        <v>0</v>
      </c>
    </row>
    <row r="19" spans="1:14" ht="33" thickTop="1" thickBot="1" x14ac:dyDescent="0.3">
      <c r="A19" s="15" t="s">
        <v>48</v>
      </c>
      <c r="B19" s="16" t="s">
        <v>49</v>
      </c>
      <c r="C19" s="26"/>
      <c r="D19" s="18" t="s">
        <v>50</v>
      </c>
      <c r="E19" s="18">
        <v>10</v>
      </c>
      <c r="F19" s="18">
        <v>233</v>
      </c>
      <c r="G19" s="19" t="s">
        <v>51</v>
      </c>
      <c r="H19" s="20">
        <f>I19*(1-N5)</f>
        <v>629.32749999999999</v>
      </c>
      <c r="I19" s="21">
        <v>662.45</v>
      </c>
      <c r="J19" s="22">
        <f>I19*N4</f>
        <v>63595.200000000004</v>
      </c>
      <c r="K19" s="23">
        <f>J19*(1-N5)</f>
        <v>60415.44</v>
      </c>
      <c r="L19" s="18">
        <v>1</v>
      </c>
      <c r="M19" s="33"/>
      <c r="N19" s="25">
        <f t="shared" si="0"/>
        <v>0</v>
      </c>
    </row>
    <row r="20" spans="1:14" ht="33" thickTop="1" thickBot="1" x14ac:dyDescent="0.3">
      <c r="A20" s="15" t="s">
        <v>52</v>
      </c>
      <c r="B20" s="16" t="s">
        <v>53</v>
      </c>
      <c r="C20" s="29"/>
      <c r="D20" s="18" t="s">
        <v>54</v>
      </c>
      <c r="E20" s="18">
        <v>12</v>
      </c>
      <c r="F20" s="18">
        <v>367</v>
      </c>
      <c r="G20" s="19"/>
      <c r="H20" s="20">
        <f>I20*(1-N5)</f>
        <v>642.53250000000003</v>
      </c>
      <c r="I20" s="21">
        <v>676.35</v>
      </c>
      <c r="J20" s="22">
        <f>I20*N4</f>
        <v>64929.600000000006</v>
      </c>
      <c r="K20" s="23">
        <f>J20*(1-N5)</f>
        <v>61683.12</v>
      </c>
      <c r="L20" s="18">
        <v>1</v>
      </c>
      <c r="M20" s="24"/>
      <c r="N20" s="25">
        <f t="shared" si="0"/>
        <v>0</v>
      </c>
    </row>
    <row r="21" spans="1:14" ht="33" thickTop="1" thickBot="1" x14ac:dyDescent="0.3">
      <c r="A21" s="15" t="s">
        <v>55</v>
      </c>
      <c r="B21" s="16" t="s">
        <v>56</v>
      </c>
      <c r="C21" s="29"/>
      <c r="D21" s="18" t="s">
        <v>57</v>
      </c>
      <c r="E21" s="18">
        <v>15</v>
      </c>
      <c r="F21" s="18">
        <v>400</v>
      </c>
      <c r="G21" s="19"/>
      <c r="H21" s="20">
        <f>I21*(1-N5)</f>
        <v>679.67750000000001</v>
      </c>
      <c r="I21" s="21">
        <v>715.45</v>
      </c>
      <c r="J21" s="22">
        <f>I21*N4</f>
        <v>68683.200000000012</v>
      </c>
      <c r="K21" s="23">
        <f>J21*(1-N5)</f>
        <v>65249.040000000008</v>
      </c>
      <c r="L21" s="18">
        <v>1</v>
      </c>
      <c r="M21" s="24"/>
      <c r="N21" s="25">
        <f t="shared" si="0"/>
        <v>0</v>
      </c>
    </row>
    <row r="22" spans="1:14" ht="33" thickTop="1" thickBot="1" x14ac:dyDescent="0.3">
      <c r="A22" s="15" t="s">
        <v>58</v>
      </c>
      <c r="B22" s="16" t="s">
        <v>59</v>
      </c>
      <c r="C22" s="29"/>
      <c r="D22" s="18" t="s">
        <v>60</v>
      </c>
      <c r="E22" s="18">
        <v>18</v>
      </c>
      <c r="F22" s="18">
        <v>417</v>
      </c>
      <c r="G22" s="19"/>
      <c r="H22" s="20">
        <f>I22*(1-N5)</f>
        <v>713.64949999999999</v>
      </c>
      <c r="I22" s="21">
        <v>751.21</v>
      </c>
      <c r="J22" s="22">
        <f>I22*N4</f>
        <v>72116.160000000003</v>
      </c>
      <c r="K22" s="23">
        <f>J22*(1-N5)</f>
        <v>68510.351999999999</v>
      </c>
      <c r="L22" s="18">
        <v>1</v>
      </c>
      <c r="M22" s="24"/>
      <c r="N22" s="25">
        <f t="shared" si="0"/>
        <v>0</v>
      </c>
    </row>
    <row r="23" spans="1:14" ht="33" thickTop="1" thickBot="1" x14ac:dyDescent="0.3">
      <c r="A23" s="15" t="s">
        <v>61</v>
      </c>
      <c r="B23" s="16" t="s">
        <v>62</v>
      </c>
      <c r="C23" s="29"/>
      <c r="D23" s="18" t="s">
        <v>63</v>
      </c>
      <c r="E23" s="18">
        <v>12</v>
      </c>
      <c r="F23" s="18">
        <v>383</v>
      </c>
      <c r="G23" s="19"/>
      <c r="H23" s="20">
        <f>I23*(1-N5)</f>
        <v>670.67150000000004</v>
      </c>
      <c r="I23" s="21">
        <v>705.97</v>
      </c>
      <c r="J23" s="22">
        <f>I23*N4</f>
        <v>67773.119999999995</v>
      </c>
      <c r="K23" s="23">
        <f>J23*(1-N5)</f>
        <v>64384.463999999993</v>
      </c>
      <c r="L23" s="18">
        <v>1</v>
      </c>
      <c r="M23" s="24"/>
      <c r="N23" s="25">
        <f t="shared" si="0"/>
        <v>0</v>
      </c>
    </row>
    <row r="24" spans="1:14" ht="33" thickTop="1" thickBot="1" x14ac:dyDescent="0.3">
      <c r="A24" s="15" t="s">
        <v>64</v>
      </c>
      <c r="B24" s="16" t="s">
        <v>65</v>
      </c>
      <c r="C24" s="29"/>
      <c r="D24" s="18" t="s">
        <v>66</v>
      </c>
      <c r="E24" s="18">
        <v>12</v>
      </c>
      <c r="F24" s="18">
        <v>490</v>
      </c>
      <c r="G24" s="19"/>
      <c r="H24" s="34">
        <f>I24*(1-N5)</f>
        <v>697.74649999999997</v>
      </c>
      <c r="I24" s="21">
        <v>734.47</v>
      </c>
      <c r="J24" s="22">
        <f>I24*N4</f>
        <v>70509.119999999995</v>
      </c>
      <c r="K24" s="23">
        <f>J24*(1-N5)</f>
        <v>66983.66399999999</v>
      </c>
      <c r="L24" s="18">
        <v>1</v>
      </c>
      <c r="M24" s="24"/>
      <c r="N24" s="25">
        <f t="shared" si="0"/>
        <v>0</v>
      </c>
    </row>
    <row r="25" spans="1:14" ht="33" thickTop="1" thickBot="1" x14ac:dyDescent="0.3">
      <c r="A25" s="15" t="s">
        <v>67</v>
      </c>
      <c r="B25" s="16" t="s">
        <v>68</v>
      </c>
      <c r="C25" s="29"/>
      <c r="D25" s="18" t="s">
        <v>69</v>
      </c>
      <c r="E25" s="18">
        <v>15</v>
      </c>
      <c r="F25" s="18">
        <v>520</v>
      </c>
      <c r="G25" s="19"/>
      <c r="H25" s="34">
        <f>I25*(1-N5)</f>
        <v>710.9135</v>
      </c>
      <c r="I25" s="21">
        <v>748.33</v>
      </c>
      <c r="J25" s="22">
        <f>I25*N4</f>
        <v>71839.680000000008</v>
      </c>
      <c r="K25" s="23">
        <f>J25*(1-N5)</f>
        <v>68247.696000000011</v>
      </c>
      <c r="L25" s="18">
        <v>1</v>
      </c>
      <c r="M25" s="24"/>
      <c r="N25" s="25">
        <f t="shared" si="0"/>
        <v>0</v>
      </c>
    </row>
    <row r="26" spans="1:14" ht="33" thickTop="1" thickBot="1" x14ac:dyDescent="0.3">
      <c r="A26" s="15" t="s">
        <v>70</v>
      </c>
      <c r="B26" s="16" t="s">
        <v>71</v>
      </c>
      <c r="C26" s="29"/>
      <c r="D26" s="18" t="s">
        <v>72</v>
      </c>
      <c r="E26" s="18">
        <v>18</v>
      </c>
      <c r="F26" s="18">
        <v>520</v>
      </c>
      <c r="G26" s="19"/>
      <c r="H26" s="34">
        <f>I26*(1-N5)</f>
        <v>746.46249999999998</v>
      </c>
      <c r="I26" s="21">
        <v>785.75</v>
      </c>
      <c r="J26" s="22">
        <f>I26*N4</f>
        <v>75432</v>
      </c>
      <c r="K26" s="23">
        <f>J26*(1-N5)</f>
        <v>71660.399999999994</v>
      </c>
      <c r="L26" s="18">
        <v>1</v>
      </c>
      <c r="M26" s="24"/>
      <c r="N26" s="25">
        <f t="shared" si="0"/>
        <v>0</v>
      </c>
    </row>
    <row r="27" spans="1:14" ht="33" thickTop="1" thickBot="1" x14ac:dyDescent="0.3">
      <c r="A27" s="15" t="s">
        <v>73</v>
      </c>
      <c r="B27" s="16" t="s">
        <v>74</v>
      </c>
      <c r="C27" s="29"/>
      <c r="D27" s="18" t="s">
        <v>75</v>
      </c>
      <c r="E27" s="18">
        <v>15</v>
      </c>
      <c r="F27" s="18">
        <v>780</v>
      </c>
      <c r="G27" s="19"/>
      <c r="H27" s="34">
        <f>I27*(1-N5)</f>
        <v>858.46749999999997</v>
      </c>
      <c r="I27" s="21">
        <v>903.65</v>
      </c>
      <c r="J27" s="22">
        <f>I27*N4</f>
        <v>86750.399999999994</v>
      </c>
      <c r="K27" s="23">
        <f>J27*(1-N5)</f>
        <v>82412.87999999999</v>
      </c>
      <c r="L27" s="18">
        <v>1</v>
      </c>
      <c r="M27" s="24"/>
      <c r="N27" s="25">
        <f>K27*M27</f>
        <v>0</v>
      </c>
    </row>
    <row r="28" spans="1:14" ht="66" customHeight="1" thickTop="1" thickBot="1" x14ac:dyDescent="0.3">
      <c r="A28" s="35" t="s">
        <v>76</v>
      </c>
      <c r="B28" s="36" t="s">
        <v>77</v>
      </c>
      <c r="C28" s="26"/>
      <c r="D28" s="37" t="s">
        <v>50</v>
      </c>
      <c r="E28" s="37">
        <v>10</v>
      </c>
      <c r="F28" s="37">
        <v>233</v>
      </c>
      <c r="G28" s="30" t="s">
        <v>78</v>
      </c>
      <c r="H28" s="34">
        <f>I28*(1-N5)</f>
        <v>736.87699999999995</v>
      </c>
      <c r="I28" s="38">
        <v>775.66</v>
      </c>
      <c r="J28" s="22">
        <f>I28*N4</f>
        <v>74463.360000000001</v>
      </c>
      <c r="K28" s="23">
        <f>J28*(1-N5)</f>
        <v>70740.191999999995</v>
      </c>
      <c r="L28" s="18">
        <v>1</v>
      </c>
      <c r="M28" s="39"/>
      <c r="N28" s="40"/>
    </row>
    <row r="29" spans="1:14" ht="54" customHeight="1" thickTop="1" thickBot="1" x14ac:dyDescent="0.3">
      <c r="A29" s="35" t="s">
        <v>79</v>
      </c>
      <c r="B29" s="36" t="s">
        <v>80</v>
      </c>
      <c r="C29" s="29"/>
      <c r="D29" s="18" t="s">
        <v>63</v>
      </c>
      <c r="E29" s="18">
        <v>12</v>
      </c>
      <c r="F29" s="18">
        <v>383</v>
      </c>
      <c r="G29" s="30"/>
      <c r="H29" s="34">
        <f>I29*(1-N5)</f>
        <v>790.19099999999992</v>
      </c>
      <c r="I29" s="21">
        <v>831.78</v>
      </c>
      <c r="J29" s="22">
        <f>I29*N4</f>
        <v>79850.880000000005</v>
      </c>
      <c r="K29" s="23">
        <f>J29*(1-N5)</f>
        <v>75858.335999999996</v>
      </c>
      <c r="L29" s="18">
        <v>1</v>
      </c>
      <c r="M29" s="24"/>
      <c r="N29" s="25"/>
    </row>
    <row r="30" spans="1:14" ht="69.75" customHeight="1" thickTop="1" thickBot="1" x14ac:dyDescent="0.3">
      <c r="A30" s="35" t="s">
        <v>81</v>
      </c>
      <c r="B30" s="36" t="s">
        <v>82</v>
      </c>
      <c r="C30" s="31"/>
      <c r="D30" s="18" t="s">
        <v>75</v>
      </c>
      <c r="E30" s="18">
        <v>15</v>
      </c>
      <c r="F30" s="18">
        <v>780</v>
      </c>
      <c r="G30" s="32"/>
      <c r="H30" s="34">
        <f>I30*(1-N5)</f>
        <v>1018.571</v>
      </c>
      <c r="I30" s="21">
        <v>1072.18</v>
      </c>
      <c r="J30" s="22">
        <f>I30*N4</f>
        <v>102929.28</v>
      </c>
      <c r="K30" s="23">
        <f>J30*(1-N5)</f>
        <v>97782.815999999992</v>
      </c>
      <c r="L30" s="18">
        <v>1</v>
      </c>
      <c r="M30" s="24"/>
      <c r="N30" s="25"/>
    </row>
    <row r="31" spans="1:14" ht="17.25" thickTop="1" thickBot="1" x14ac:dyDescent="0.3">
      <c r="A31" s="41"/>
      <c r="B31" s="4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3" t="s">
        <v>83</v>
      </c>
      <c r="N31" s="44">
        <f>SUM(N7:N27)</f>
        <v>0</v>
      </c>
    </row>
    <row r="32" spans="1:14" ht="16.5" thickTop="1" x14ac:dyDescent="0.25">
      <c r="A32" s="45" t="s">
        <v>84</v>
      </c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</row>
  </sheetData>
  <mergeCells count="13">
    <mergeCell ref="A32:N32"/>
    <mergeCell ref="C14:C18"/>
    <mergeCell ref="G14:G18"/>
    <mergeCell ref="C19:C27"/>
    <mergeCell ref="G19:G27"/>
    <mergeCell ref="C28:C30"/>
    <mergeCell ref="G28:G30"/>
    <mergeCell ref="A1:K5"/>
    <mergeCell ref="L1:L5"/>
    <mergeCell ref="C7:C9"/>
    <mergeCell ref="G7:G9"/>
    <mergeCell ref="C10:C13"/>
    <mergeCell ref="G10:G13"/>
  </mergeCells>
  <hyperlinks>
    <hyperlink ref="L1:L5" location="Главная!A1" display="НА ГЛАВНУЮ" xr:uid="{19BCEAFC-49AA-490B-BD53-8810752539A0}"/>
  </hyperlink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dcterms:created xsi:type="dcterms:W3CDTF">2024-09-10T02:35:53Z</dcterms:created>
  <dcterms:modified xsi:type="dcterms:W3CDTF">2024-09-10T02:39:31Z</dcterms:modified>
</cp:coreProperties>
</file>